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+General\12-NACIONALES\Proy Nacionales\DIFUSIONES\2026\RRHH\Plan GenT2_2027\"/>
    </mc:Choice>
  </mc:AlternateContent>
  <xr:revisionPtr revIDLastSave="0" documentId="13_ncr:1_{4A52FF8B-18D9-4F7C-8863-421972C496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men de Costes" sheetId="1" r:id="rId1"/>
    <sheet name="Cuantías Ayu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2" l="1"/>
  <c r="C8" i="2"/>
  <c r="B8" i="2"/>
  <c r="E7" i="2"/>
  <c r="E6" i="2"/>
  <c r="E5" i="2"/>
  <c r="E4" i="2"/>
  <c r="E8" i="2" s="1"/>
  <c r="H21" i="1"/>
  <c r="C21" i="1"/>
  <c r="B21" i="1"/>
  <c r="F20" i="1"/>
  <c r="D20" i="1"/>
  <c r="E20" i="1" s="1"/>
  <c r="G20" i="1" s="1"/>
  <c r="I20" i="1" s="1"/>
  <c r="F19" i="1"/>
  <c r="D19" i="1"/>
  <c r="E19" i="1" s="1"/>
  <c r="G19" i="1" s="1"/>
  <c r="I19" i="1" s="1"/>
  <c r="F18" i="1"/>
  <c r="F21" i="1" s="1"/>
  <c r="D18" i="1"/>
  <c r="H13" i="1"/>
  <c r="C13" i="1"/>
  <c r="B13" i="1"/>
  <c r="F12" i="1"/>
  <c r="D12" i="1"/>
  <c r="E12" i="1" s="1"/>
  <c r="G12" i="1" s="1"/>
  <c r="I12" i="1" s="1"/>
  <c r="F11" i="1"/>
  <c r="D11" i="1"/>
  <c r="E11" i="1" s="1"/>
  <c r="G11" i="1" s="1"/>
  <c r="I11" i="1" s="1"/>
  <c r="F10" i="1"/>
  <c r="F13" i="1" s="1"/>
  <c r="D10" i="1"/>
  <c r="H5" i="1"/>
  <c r="B5" i="1"/>
  <c r="D13" i="1" l="1"/>
  <c r="E10" i="1"/>
  <c r="D21" i="1"/>
  <c r="E18" i="1"/>
  <c r="E21" i="1" l="1"/>
  <c r="G18" i="1"/>
  <c r="E13" i="1"/>
  <c r="G10" i="1"/>
  <c r="G13" i="1" l="1"/>
  <c r="I10" i="1"/>
  <c r="I13" i="1" s="1"/>
  <c r="G21" i="1"/>
  <c r="I18" i="1"/>
  <c r="I21" i="1" s="1"/>
</calcChain>
</file>

<file path=xl/sharedStrings.xml><?xml version="1.0" encoding="utf-8"?>
<sst xmlns="http://schemas.openxmlformats.org/spreadsheetml/2006/main" count="35" uniqueCount="26">
  <si>
    <t>CONVOCATORIA DOCTORADOS INDUSTRIALES INGENT 2027</t>
  </si>
  <si>
    <t>DOTACIÓN TOTAL AYUDA</t>
  </si>
  <si>
    <t>1. COSTES CONTRATO PREDOCTORAL (CON BONIFICACIÓN)</t>
  </si>
  <si>
    <t>Año</t>
  </si>
  <si>
    <t>Nómina Mensual</t>
  </si>
  <si>
    <t>Seguridad Social</t>
  </si>
  <si>
    <t>Coste Mensual</t>
  </si>
  <si>
    <t>Coste Anual</t>
  </si>
  <si>
    <t>Indemnización</t>
  </si>
  <si>
    <t>Coste Total</t>
  </si>
  <si>
    <t>Subvención Ayuda</t>
  </si>
  <si>
    <t>TOTAL BONIFICADO</t>
  </si>
  <si>
    <t>2. COSTES CONTRATO PREDOCTORAL (SIN BONIFICACIÓN)</t>
  </si>
  <si>
    <t>TOTAL SIN BONIFICAR</t>
  </si>
  <si>
    <t>CUANTÍAS DE LAS AYUDAS INGENT 2027</t>
  </si>
  <si>
    <t>Anualidad</t>
  </si>
  <si>
    <t>Subvención Bruta Anual</t>
  </si>
  <si>
    <t>Estancias</t>
  </si>
  <si>
    <t>Tasas Doctorado</t>
  </si>
  <si>
    <t>Total por Anualidad</t>
  </si>
  <si>
    <t>4 (Empresa)</t>
  </si>
  <si>
    <t>TOTAL AYUDA</t>
  </si>
  <si>
    <t>RETRIBUCIÓN MÍNIMA BRUTA ANUAL</t>
  </si>
  <si>
    <t>RETRIBUCIÓN MÍNIMA BRUTA MENSUAL</t>
  </si>
  <si>
    <t>Cofinanciación IP</t>
  </si>
  <si>
    <t>Análisis de costes y cofinanciación del IP (Contrato Predoctoral 3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</si>
</sst>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Segoe UI"/>
    </font>
    <font>
      <i/>
      <sz val="11"/>
      <color rgb="FFE0E0E0"/>
      <name val="Segoe UI"/>
    </font>
    <font>
      <b/>
      <sz val="9"/>
      <color rgb="FF595959"/>
      <name val="Segoe UI"/>
    </font>
    <font>
      <b/>
      <sz val="14"/>
      <color rgb="FF1F4E78"/>
      <name val="Segoe UI"/>
    </font>
    <font>
      <b/>
      <sz val="12"/>
      <color rgb="FFFFFFFF"/>
      <name val="Segoe UI"/>
    </font>
    <font>
      <b/>
      <sz val="10"/>
      <color rgb="FFFFFFFF"/>
      <name val="Segoe UI"/>
    </font>
    <font>
      <sz val="10"/>
      <color rgb="FF262626"/>
      <name val="Segoe UI"/>
    </font>
    <font>
      <b/>
      <sz val="10"/>
      <color rgb="FF262626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E2EFDA"/>
        <bgColor rgb="FFE2EFDA"/>
      </patternFill>
    </fill>
    <fill>
      <patternFill patternType="solid">
        <fgColor rgb="FF2F5597"/>
        <bgColor rgb="FF2F5597"/>
      </patternFill>
    </fill>
    <fill>
      <patternFill patternType="solid">
        <fgColor rgb="FFF2F4F8"/>
        <bgColor rgb="FFF2F4F8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/>
    </xf>
    <xf numFmtId="0" fontId="7" fillId="5" borderId="1" xfId="0" applyFont="1" applyFill="1" applyBorder="1" applyAlignment="1">
      <alignment horizontal="center"/>
    </xf>
    <xf numFmtId="165" fontId="7" fillId="5" borderId="1" xfId="0" applyNumberFormat="1" applyFont="1" applyFill="1" applyBorder="1" applyAlignment="1">
      <alignment horizontal="right"/>
    </xf>
    <xf numFmtId="0" fontId="8" fillId="6" borderId="3" xfId="0" applyFont="1" applyFill="1" applyBorder="1" applyAlignment="1">
      <alignment horizontal="center"/>
    </xf>
    <xf numFmtId="165" fontId="8" fillId="6" borderId="3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2" borderId="0" xfId="0" applyFont="1" applyFill="1" applyAlignment="1">
      <alignment horizontal="center" vertical="center"/>
    </xf>
    <xf numFmtId="0" fontId="0" fillId="0" borderId="0" xfId="0"/>
    <xf numFmtId="164" fontId="4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>
      <selection activeCell="M14" sqref="M14"/>
    </sheetView>
  </sheetViews>
  <sheetFormatPr baseColWidth="10" defaultColWidth="9.140625" defaultRowHeight="15" x14ac:dyDescent="0.25"/>
  <cols>
    <col min="1" max="1" width="21" bestFit="1" customWidth="1"/>
    <col min="2" max="2" width="25" customWidth="1"/>
    <col min="3" max="3" width="21" customWidth="1"/>
    <col min="4" max="4" width="18" customWidth="1"/>
    <col min="5" max="5" width="28" customWidth="1"/>
    <col min="6" max="7" width="18" customWidth="1"/>
    <col min="8" max="8" width="30" customWidth="1"/>
    <col min="9" max="9" width="22" customWidth="1"/>
  </cols>
  <sheetData>
    <row r="1" spans="1:9" ht="39.950000000000003" customHeight="1" x14ac:dyDescent="0.25">
      <c r="A1" s="13" t="s">
        <v>0</v>
      </c>
      <c r="B1" s="11"/>
      <c r="C1" s="11"/>
      <c r="D1" s="11"/>
      <c r="E1" s="11"/>
      <c r="F1" s="11"/>
      <c r="G1" s="11"/>
      <c r="H1" s="11"/>
      <c r="I1" s="11"/>
    </row>
    <row r="2" spans="1:9" ht="20.100000000000001" customHeight="1" x14ac:dyDescent="0.25">
      <c r="A2" s="10" t="s">
        <v>25</v>
      </c>
      <c r="B2" s="11"/>
      <c r="C2" s="11"/>
      <c r="D2" s="11"/>
      <c r="E2" s="11"/>
      <c r="F2" s="11"/>
      <c r="G2" s="11"/>
      <c r="H2" s="11"/>
      <c r="I2" s="11"/>
    </row>
    <row r="4" spans="1:9" x14ac:dyDescent="0.25">
      <c r="B4" s="8" t="s">
        <v>1</v>
      </c>
      <c r="C4" s="9"/>
      <c r="E4" s="8" t="s">
        <v>22</v>
      </c>
      <c r="F4" s="9"/>
      <c r="H4" s="8" t="s">
        <v>23</v>
      </c>
      <c r="I4" s="9"/>
    </row>
    <row r="5" spans="1:9" ht="20.25" x14ac:dyDescent="0.25">
      <c r="B5" s="12">
        <f>'Cuantías Ayuda'!E8</f>
        <v>125000</v>
      </c>
      <c r="C5" s="9"/>
      <c r="E5" s="12">
        <v>29692</v>
      </c>
      <c r="F5" s="9"/>
      <c r="H5" s="14">
        <f>E5/12</f>
        <v>2474.3333333333335</v>
      </c>
      <c r="I5" s="9"/>
    </row>
    <row r="8" spans="1:9" ht="24.95" customHeight="1" x14ac:dyDescent="0.25">
      <c r="A8" s="15" t="s">
        <v>2</v>
      </c>
      <c r="B8" s="11"/>
      <c r="C8" s="11"/>
      <c r="D8" s="11"/>
      <c r="E8" s="11"/>
      <c r="F8" s="11"/>
      <c r="G8" s="11"/>
      <c r="H8" s="11"/>
      <c r="I8" s="11"/>
    </row>
    <row r="9" spans="1:9" ht="27.95" customHeight="1" x14ac:dyDescent="0.25">
      <c r="A9" s="1" t="s">
        <v>3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24</v>
      </c>
    </row>
    <row r="10" spans="1:9" ht="20.100000000000001" customHeight="1" x14ac:dyDescent="0.25">
      <c r="A10" s="2">
        <v>1</v>
      </c>
      <c r="B10" s="3">
        <v>2474.33</v>
      </c>
      <c r="C10" s="3">
        <v>710.19</v>
      </c>
      <c r="D10" s="3">
        <f>SUM(B10:C10)</f>
        <v>3184.52</v>
      </c>
      <c r="E10" s="3">
        <f>D10*12</f>
        <v>38214.239999999998</v>
      </c>
      <c r="F10" s="3">
        <f>B10/30*12</f>
        <v>989.73199999999997</v>
      </c>
      <c r="G10" s="3">
        <f>SUM(E10:F10)</f>
        <v>39203.971999999994</v>
      </c>
      <c r="H10" s="3">
        <v>38600</v>
      </c>
      <c r="I10" s="3">
        <f>G10-H10</f>
        <v>603.9719999999943</v>
      </c>
    </row>
    <row r="11" spans="1:9" ht="20.100000000000001" customHeight="1" x14ac:dyDescent="0.25">
      <c r="A11" s="4">
        <v>2</v>
      </c>
      <c r="B11" s="5">
        <v>2474.33</v>
      </c>
      <c r="C11" s="5">
        <v>710.19</v>
      </c>
      <c r="D11" s="5">
        <f>SUM(B11:C11)</f>
        <v>3184.52</v>
      </c>
      <c r="E11" s="5">
        <f>D11*12</f>
        <v>38214.239999999998</v>
      </c>
      <c r="F11" s="5">
        <f>B11/30*12</f>
        <v>989.73199999999997</v>
      </c>
      <c r="G11" s="5">
        <f>SUM(E11:F11)</f>
        <v>39203.971999999994</v>
      </c>
      <c r="H11" s="5">
        <v>38600</v>
      </c>
      <c r="I11" s="5">
        <f>G11-H11</f>
        <v>603.9719999999943</v>
      </c>
    </row>
    <row r="12" spans="1:9" ht="20.100000000000001" customHeight="1" x14ac:dyDescent="0.25">
      <c r="A12" s="2">
        <v>3</v>
      </c>
      <c r="B12" s="3">
        <v>2474.33</v>
      </c>
      <c r="C12" s="3">
        <v>710.19</v>
      </c>
      <c r="D12" s="3">
        <f>SUM(B12:C12)</f>
        <v>3184.52</v>
      </c>
      <c r="E12" s="3">
        <f>D12*12</f>
        <v>38214.239999999998</v>
      </c>
      <c r="F12" s="3">
        <f>B12/30*12</f>
        <v>989.73199999999997</v>
      </c>
      <c r="G12" s="3">
        <f>SUM(E12:F12)</f>
        <v>39203.971999999994</v>
      </c>
      <c r="H12" s="3">
        <v>38600</v>
      </c>
      <c r="I12" s="3">
        <f>G12-H12</f>
        <v>603.9719999999943</v>
      </c>
    </row>
    <row r="13" spans="1:9" ht="21.95" customHeight="1" x14ac:dyDescent="0.25">
      <c r="A13" s="6" t="s">
        <v>11</v>
      </c>
      <c r="B13" s="7">
        <f t="shared" ref="B13:I13" si="0">SUM(B10:B12)</f>
        <v>7422.99</v>
      </c>
      <c r="C13" s="7">
        <f t="shared" si="0"/>
        <v>2130.5700000000002</v>
      </c>
      <c r="D13" s="7">
        <f t="shared" si="0"/>
        <v>9553.56</v>
      </c>
      <c r="E13" s="7">
        <f t="shared" si="0"/>
        <v>114642.72</v>
      </c>
      <c r="F13" s="7">
        <f t="shared" si="0"/>
        <v>2969.1959999999999</v>
      </c>
      <c r="G13" s="7">
        <f t="shared" si="0"/>
        <v>117611.91599999998</v>
      </c>
      <c r="H13" s="7">
        <f t="shared" si="0"/>
        <v>115800</v>
      </c>
      <c r="I13" s="7">
        <f t="shared" si="0"/>
        <v>1811.9159999999829</v>
      </c>
    </row>
    <row r="16" spans="1:9" ht="24.95" customHeight="1" x14ac:dyDescent="0.25">
      <c r="A16" s="15" t="s">
        <v>12</v>
      </c>
      <c r="B16" s="11"/>
      <c r="C16" s="11"/>
      <c r="D16" s="11"/>
      <c r="E16" s="11"/>
      <c r="F16" s="11"/>
      <c r="G16" s="11"/>
      <c r="H16" s="11"/>
      <c r="I16" s="11"/>
    </row>
    <row r="17" spans="1:9" ht="27.95" customHeight="1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 t="s">
        <v>7</v>
      </c>
      <c r="F17" s="1" t="s">
        <v>8</v>
      </c>
      <c r="G17" s="1" t="s">
        <v>9</v>
      </c>
      <c r="H17" s="1" t="s">
        <v>10</v>
      </c>
      <c r="I17" s="1" t="s">
        <v>24</v>
      </c>
    </row>
    <row r="18" spans="1:9" ht="20.100000000000001" customHeight="1" x14ac:dyDescent="0.25">
      <c r="A18" s="2">
        <v>1</v>
      </c>
      <c r="B18" s="3">
        <v>2474.33</v>
      </c>
      <c r="C18" s="3">
        <v>825.19</v>
      </c>
      <c r="D18" s="3">
        <f>SUM(B18:C18)</f>
        <v>3299.52</v>
      </c>
      <c r="E18" s="3">
        <f>D18*12</f>
        <v>39594.239999999998</v>
      </c>
      <c r="F18" s="3">
        <f>B18/30*12</f>
        <v>989.73199999999997</v>
      </c>
      <c r="G18" s="3">
        <f>SUM(E18:F18)</f>
        <v>40583.971999999994</v>
      </c>
      <c r="H18" s="3">
        <v>38600</v>
      </c>
      <c r="I18" s="3">
        <f>G18-H18</f>
        <v>1983.9719999999943</v>
      </c>
    </row>
    <row r="19" spans="1:9" ht="20.100000000000001" customHeight="1" x14ac:dyDescent="0.25">
      <c r="A19" s="4">
        <v>2</v>
      </c>
      <c r="B19" s="5">
        <v>2474.33</v>
      </c>
      <c r="C19" s="5">
        <v>825.19</v>
      </c>
      <c r="D19" s="5">
        <f>SUM(B19:C19)</f>
        <v>3299.52</v>
      </c>
      <c r="E19" s="5">
        <f>D19*12</f>
        <v>39594.239999999998</v>
      </c>
      <c r="F19" s="5">
        <f>B19/30*12</f>
        <v>989.73199999999997</v>
      </c>
      <c r="G19" s="5">
        <f>SUM(E19:F19)</f>
        <v>40583.971999999994</v>
      </c>
      <c r="H19" s="5">
        <v>38600</v>
      </c>
      <c r="I19" s="5">
        <f>G19-H19</f>
        <v>1983.9719999999943</v>
      </c>
    </row>
    <row r="20" spans="1:9" ht="20.100000000000001" customHeight="1" x14ac:dyDescent="0.25">
      <c r="A20" s="2">
        <v>3</v>
      </c>
      <c r="B20" s="3">
        <v>2474.33</v>
      </c>
      <c r="C20" s="3">
        <v>825.19</v>
      </c>
      <c r="D20" s="3">
        <f>SUM(B20:C20)</f>
        <v>3299.52</v>
      </c>
      <c r="E20" s="3">
        <f>D20*12</f>
        <v>39594.239999999998</v>
      </c>
      <c r="F20" s="3">
        <f>B20/30*12</f>
        <v>989.73199999999997</v>
      </c>
      <c r="G20" s="3">
        <f>SUM(E20:F20)</f>
        <v>40583.971999999994</v>
      </c>
      <c r="H20" s="3">
        <v>38600</v>
      </c>
      <c r="I20" s="3">
        <f>G20-H20</f>
        <v>1983.9719999999943</v>
      </c>
    </row>
    <row r="21" spans="1:9" ht="21.95" customHeight="1" x14ac:dyDescent="0.25">
      <c r="A21" s="6" t="s">
        <v>13</v>
      </c>
      <c r="B21" s="7">
        <f t="shared" ref="B21:I21" si="1">SUM(B18:B20)</f>
        <v>7422.99</v>
      </c>
      <c r="C21" s="7">
        <f t="shared" si="1"/>
        <v>2475.5700000000002</v>
      </c>
      <c r="D21" s="7">
        <f t="shared" si="1"/>
        <v>9898.56</v>
      </c>
      <c r="E21" s="7">
        <f t="shared" si="1"/>
        <v>118782.72</v>
      </c>
      <c r="F21" s="7">
        <f t="shared" si="1"/>
        <v>2969.1959999999999</v>
      </c>
      <c r="G21" s="7">
        <f t="shared" si="1"/>
        <v>121751.91599999998</v>
      </c>
      <c r="H21" s="7">
        <f t="shared" si="1"/>
        <v>115800</v>
      </c>
      <c r="I21" s="7">
        <f t="shared" si="1"/>
        <v>5951.9159999999829</v>
      </c>
    </row>
  </sheetData>
  <mergeCells count="10">
    <mergeCell ref="A8:I8"/>
    <mergeCell ref="H4:I4"/>
    <mergeCell ref="B4:C4"/>
    <mergeCell ref="A16:I16"/>
    <mergeCell ref="E4:F4"/>
    <mergeCell ref="A2:I2"/>
    <mergeCell ref="B5:C5"/>
    <mergeCell ref="A1:I1"/>
    <mergeCell ref="E5:F5"/>
    <mergeCell ref="H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sqref="A1:E1"/>
    </sheetView>
  </sheetViews>
  <sheetFormatPr baseColWidth="10" defaultColWidth="9.140625" defaultRowHeight="15" x14ac:dyDescent="0.25"/>
  <cols>
    <col min="1" max="1" width="18" customWidth="1"/>
    <col min="2" max="2" width="28" customWidth="1"/>
    <col min="3" max="3" width="18" customWidth="1"/>
    <col min="4" max="4" width="21" customWidth="1"/>
    <col min="5" max="5" width="25" customWidth="1"/>
  </cols>
  <sheetData>
    <row r="1" spans="1:5" ht="35.1" customHeight="1" x14ac:dyDescent="0.25">
      <c r="A1" s="13" t="s">
        <v>14</v>
      </c>
      <c r="B1" s="11"/>
      <c r="C1" s="11"/>
      <c r="D1" s="11"/>
      <c r="E1" s="11"/>
    </row>
    <row r="3" spans="1:5" ht="24.95" customHeight="1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</row>
    <row r="4" spans="1:5" ht="20.100000000000001" customHeight="1" x14ac:dyDescent="0.25">
      <c r="A4" s="2">
        <v>1</v>
      </c>
      <c r="B4" s="3">
        <v>38600</v>
      </c>
      <c r="C4" s="3">
        <v>2400</v>
      </c>
      <c r="D4" s="3">
        <v>2000</v>
      </c>
      <c r="E4" s="3">
        <f>SUM(B4:D4)</f>
        <v>43000</v>
      </c>
    </row>
    <row r="5" spans="1:5" ht="20.100000000000001" customHeight="1" x14ac:dyDescent="0.25">
      <c r="A5" s="4">
        <v>2</v>
      </c>
      <c r="B5" s="5">
        <v>38600</v>
      </c>
      <c r="C5" s="5">
        <v>2400</v>
      </c>
      <c r="D5" s="5">
        <v>0</v>
      </c>
      <c r="E5" s="5">
        <f>SUM(B5:D5)</f>
        <v>41000</v>
      </c>
    </row>
    <row r="6" spans="1:5" ht="20.100000000000001" customHeight="1" x14ac:dyDescent="0.25">
      <c r="A6" s="2">
        <v>3</v>
      </c>
      <c r="B6" s="3">
        <v>38600</v>
      </c>
      <c r="C6" s="3">
        <v>2400</v>
      </c>
      <c r="D6" s="3">
        <v>0</v>
      </c>
      <c r="E6" s="3">
        <f>SUM(B6:D6)</f>
        <v>41000</v>
      </c>
    </row>
    <row r="7" spans="1:5" ht="20.100000000000001" customHeight="1" x14ac:dyDescent="0.25">
      <c r="A7" s="4" t="s">
        <v>20</v>
      </c>
      <c r="B7" s="5">
        <v>0</v>
      </c>
      <c r="C7" s="5">
        <v>0</v>
      </c>
      <c r="D7" s="5">
        <v>0</v>
      </c>
      <c r="E7" s="5">
        <f>SUM(B7:D7)</f>
        <v>0</v>
      </c>
    </row>
    <row r="8" spans="1:5" ht="21.95" customHeight="1" x14ac:dyDescent="0.25">
      <c r="A8" s="6" t="s">
        <v>21</v>
      </c>
      <c r="B8" s="7">
        <f>SUM(B4:B7)</f>
        <v>115800</v>
      </c>
      <c r="C8" s="7">
        <f>SUM(C4:C7)</f>
        <v>7200</v>
      </c>
      <c r="D8" s="7">
        <f>SUM(D4:D7)</f>
        <v>2000</v>
      </c>
      <c r="E8" s="7">
        <f>SUM(E4:E7)</f>
        <v>125000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de Costes</vt:lpstr>
      <vt:lpstr>Cuantías Ayuda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Cremades Cremades, Gloria</cp:lastModifiedBy>
  <dcterms:created xsi:type="dcterms:W3CDTF">2026-11-02T17:47:42Z</dcterms:created>
  <dcterms:modified xsi:type="dcterms:W3CDTF">2026-11-02T17:53:23Z</dcterms:modified>
</cp:coreProperties>
</file>