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+General\12-NACIONALES\Proy Nacionales\DIFUSIONES\2026\RRHH\Plan GenT2_2027\V-EMGENT\"/>
    </mc:Choice>
  </mc:AlternateContent>
  <xr:revisionPtr revIDLastSave="0" documentId="13_ncr:1_{9204B18E-1DAD-45F2-A0AD-C603F45B12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men costes EMGENT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C20" i="1"/>
  <c r="B20" i="1"/>
  <c r="F19" i="1"/>
  <c r="C19" i="1"/>
  <c r="B19" i="1"/>
  <c r="F18" i="1"/>
  <c r="F21" i="1" s="1"/>
  <c r="C18" i="1"/>
  <c r="C21" i="1" s="1"/>
  <c r="B18" i="1"/>
  <c r="F12" i="1"/>
  <c r="C12" i="1"/>
  <c r="B12" i="1"/>
  <c r="F11" i="1"/>
  <c r="C11" i="1"/>
  <c r="B11" i="1"/>
  <c r="F10" i="1"/>
  <c r="F13" i="1" s="1"/>
  <c r="C10" i="1"/>
  <c r="C13" i="1" s="1"/>
  <c r="B10" i="1"/>
  <c r="E5" i="1"/>
  <c r="D20" i="1" l="1"/>
  <c r="D19" i="1"/>
  <c r="D18" i="1"/>
  <c r="D21" i="1" s="1"/>
  <c r="D12" i="1"/>
  <c r="D11" i="1"/>
  <c r="D10" i="1"/>
  <c r="D13" i="1" s="1"/>
  <c r="B13" i="1"/>
  <c r="E10" i="1"/>
  <c r="E11" i="1"/>
  <c r="G11" i="1" s="1"/>
  <c r="E12" i="1"/>
  <c r="G12" i="1" s="1"/>
  <c r="B21" i="1"/>
  <c r="E18" i="1"/>
  <c r="E19" i="1"/>
  <c r="G19" i="1" s="1"/>
  <c r="E20" i="1"/>
  <c r="G20" i="1" s="1"/>
  <c r="E21" i="1" l="1"/>
  <c r="G18" i="1"/>
  <c r="G21" i="1" s="1"/>
  <c r="E13" i="1"/>
  <c r="G10" i="1"/>
  <c r="G13" i="1" s="1"/>
</calcChain>
</file>

<file path=xl/sharedStrings.xml><?xml version="1.0" encoding="utf-8"?>
<sst xmlns="http://schemas.openxmlformats.org/spreadsheetml/2006/main" count="23" uniqueCount="16">
  <si>
    <t>CONVOCATORIA POSTDOCTORAL EMGENT 2027</t>
  </si>
  <si>
    <t>Análisis de Costes de Personal y Cofinanciación por el Investigador Principal (IP)</t>
  </si>
  <si>
    <t>DOTACIÓN ANUAL AYUDA GVA</t>
  </si>
  <si>
    <t>1. COSTES CONTRATO DE ACCESO AL SISTEMA ESPAÑOL DE CIENCIA, TECNOLOGÍA E INNOVACIÓN</t>
  </si>
  <si>
    <t>Año de Contrato</t>
  </si>
  <si>
    <t>Nómina (12 pagas)</t>
  </si>
  <si>
    <t>Seguridad Social</t>
  </si>
  <si>
    <t>Indemnización</t>
  </si>
  <si>
    <t>Coste Total</t>
  </si>
  <si>
    <t>Ayuda GVA</t>
  </si>
  <si>
    <t>Cofinanciación IP</t>
  </si>
  <si>
    <t>TOTAL CONTRATO ACCESO</t>
  </si>
  <si>
    <t>2. COSTES CONTRATO INDEFINIDO</t>
  </si>
  <si>
    <t>TOTAL CONTRATO INDEFINIDO</t>
  </si>
  <si>
    <t>RETRIBUCIÓN MÍNIMA BRUTA ANUAL</t>
  </si>
  <si>
    <t>RETRIBUCIÓN MÍNIMA BRUTA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</si>
</sst>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Segoe UI"/>
    </font>
    <font>
      <i/>
      <sz val="11"/>
      <color rgb="FFE0E0E0"/>
      <name val="Segoe UI"/>
    </font>
    <font>
      <b/>
      <sz val="9"/>
      <color rgb="FF595959"/>
      <name val="Segoe UI"/>
    </font>
    <font>
      <b/>
      <sz val="13"/>
      <color rgb="FF1F4E78"/>
      <name val="Segoe UI"/>
    </font>
    <font>
      <b/>
      <sz val="12"/>
      <color rgb="FFFFFFFF"/>
      <name val="Segoe UI"/>
    </font>
    <font>
      <b/>
      <sz val="10"/>
      <color rgb="FFFFFFFF"/>
      <name val="Segoe UI"/>
    </font>
    <font>
      <sz val="10"/>
      <color rgb="FF262626"/>
      <name val="Segoe UI"/>
    </font>
    <font>
      <b/>
      <sz val="10"/>
      <color rgb="FF262626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E2EFDA"/>
        <bgColor rgb="FFE2EFDA"/>
      </patternFill>
    </fill>
    <fill>
      <patternFill patternType="solid">
        <fgColor rgb="FF2F5597"/>
        <bgColor rgb="FF2F5597"/>
      </patternFill>
    </fill>
    <fill>
      <patternFill patternType="solid">
        <fgColor rgb="FFF2F4F8"/>
        <bgColor rgb="FFF2F4F8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right"/>
    </xf>
    <xf numFmtId="0" fontId="7" fillId="5" borderId="1" xfId="0" applyFont="1" applyFill="1" applyBorder="1" applyAlignment="1">
      <alignment horizontal="center"/>
    </xf>
    <xf numFmtId="165" fontId="7" fillId="5" borderId="1" xfId="0" applyNumberFormat="1" applyFont="1" applyFill="1" applyBorder="1" applyAlignment="1">
      <alignment horizontal="right"/>
    </xf>
    <xf numFmtId="0" fontId="8" fillId="6" borderId="3" xfId="0" applyFont="1" applyFill="1" applyBorder="1" applyAlignment="1">
      <alignment horizontal="center"/>
    </xf>
    <xf numFmtId="165" fontId="8" fillId="6" borderId="3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5" fillId="4" borderId="0" xfId="0" applyFont="1" applyFill="1" applyAlignment="1">
      <alignment horizontal="left" vertical="center" indent="1"/>
    </xf>
    <xf numFmtId="165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16" workbookViewId="0">
      <selection activeCell="B43" sqref="B43"/>
    </sheetView>
  </sheetViews>
  <sheetFormatPr baseColWidth="10" defaultColWidth="9.140625" defaultRowHeight="15" x14ac:dyDescent="0.25"/>
  <cols>
    <col min="1" max="1" width="29.5703125" bestFit="1" customWidth="1"/>
    <col min="2" max="2" width="22" customWidth="1"/>
    <col min="3" max="3" width="20" customWidth="1"/>
    <col min="4" max="4" width="18" customWidth="1"/>
    <col min="5" max="6" width="20" customWidth="1"/>
    <col min="7" max="7" width="24" customWidth="1"/>
  </cols>
  <sheetData>
    <row r="1" spans="1:7" ht="39.950000000000003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0.100000000000001" customHeight="1" x14ac:dyDescent="0.25">
      <c r="A2" s="15" t="s">
        <v>1</v>
      </c>
      <c r="B2" s="11"/>
      <c r="C2" s="11"/>
      <c r="D2" s="11"/>
      <c r="E2" s="11"/>
      <c r="F2" s="11"/>
      <c r="G2" s="11"/>
    </row>
    <row r="4" spans="1:7" x14ac:dyDescent="0.25">
      <c r="A4" s="8" t="s">
        <v>2</v>
      </c>
      <c r="B4" s="9"/>
      <c r="C4" s="8" t="s">
        <v>14</v>
      </c>
      <c r="D4" s="9"/>
      <c r="E4" s="8" t="s">
        <v>15</v>
      </c>
      <c r="F4" s="9"/>
      <c r="G4" s="9"/>
    </row>
    <row r="5" spans="1:7" ht="18.75" x14ac:dyDescent="0.25">
      <c r="A5" s="14">
        <v>61000</v>
      </c>
      <c r="B5" s="9"/>
      <c r="C5" s="14">
        <v>45750</v>
      </c>
      <c r="D5" s="9"/>
      <c r="E5" s="13">
        <f>C5/12</f>
        <v>3812.5</v>
      </c>
      <c r="F5" s="9"/>
      <c r="G5" s="9"/>
    </row>
    <row r="8" spans="1:7" ht="24.95" customHeight="1" x14ac:dyDescent="0.25">
      <c r="A8" s="12" t="s">
        <v>3</v>
      </c>
      <c r="B8" s="11"/>
      <c r="C8" s="11"/>
      <c r="D8" s="11"/>
      <c r="E8" s="11"/>
      <c r="F8" s="11"/>
      <c r="G8" s="11"/>
    </row>
    <row r="9" spans="1:7" ht="27.95" customHeight="1" x14ac:dyDescent="0.2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</row>
    <row r="10" spans="1:7" ht="20.100000000000001" customHeight="1" x14ac:dyDescent="0.25">
      <c r="A10" s="2">
        <v>1</v>
      </c>
      <c r="B10" s="3">
        <f>C5</f>
        <v>45750</v>
      </c>
      <c r="C10" s="3">
        <f>1271.47*12</f>
        <v>15257.64</v>
      </c>
      <c r="D10" s="3">
        <f>E5/30*12</f>
        <v>1525</v>
      </c>
      <c r="E10" s="3">
        <f>SUM(B10:D10)</f>
        <v>62532.639999999999</v>
      </c>
      <c r="F10" s="3">
        <f>A5</f>
        <v>61000</v>
      </c>
      <c r="G10" s="3">
        <f>E10-F10</f>
        <v>1532.6399999999994</v>
      </c>
    </row>
    <row r="11" spans="1:7" ht="20.100000000000001" customHeight="1" x14ac:dyDescent="0.25">
      <c r="A11" s="4">
        <v>2</v>
      </c>
      <c r="B11" s="5">
        <f>C5</f>
        <v>45750</v>
      </c>
      <c r="C11" s="5">
        <f>1271.47*12</f>
        <v>15257.64</v>
      </c>
      <c r="D11" s="5">
        <f>E5/30*12</f>
        <v>1525</v>
      </c>
      <c r="E11" s="5">
        <f>SUM(B11:D11)</f>
        <v>62532.639999999999</v>
      </c>
      <c r="F11" s="5">
        <f>A5</f>
        <v>61000</v>
      </c>
      <c r="G11" s="5">
        <f>E11-F11</f>
        <v>1532.6399999999994</v>
      </c>
    </row>
    <row r="12" spans="1:7" ht="20.100000000000001" customHeight="1" x14ac:dyDescent="0.25">
      <c r="A12" s="2">
        <v>3</v>
      </c>
      <c r="B12" s="3">
        <f>C5</f>
        <v>45750</v>
      </c>
      <c r="C12" s="3">
        <f>1271.47*12</f>
        <v>15257.64</v>
      </c>
      <c r="D12" s="3">
        <f>E5/30*12</f>
        <v>1525</v>
      </c>
      <c r="E12" s="3">
        <f>SUM(B12:D12)</f>
        <v>62532.639999999999</v>
      </c>
      <c r="F12" s="3">
        <f>A5</f>
        <v>61000</v>
      </c>
      <c r="G12" s="3">
        <f>E12-F12</f>
        <v>1532.6399999999994</v>
      </c>
    </row>
    <row r="13" spans="1:7" ht="21.95" customHeight="1" x14ac:dyDescent="0.25">
      <c r="A13" s="6" t="s">
        <v>11</v>
      </c>
      <c r="B13" s="7">
        <f t="shared" ref="B13:G13" si="0">SUM(B10:B12)</f>
        <v>137250</v>
      </c>
      <c r="C13" s="7">
        <f t="shared" si="0"/>
        <v>45772.92</v>
      </c>
      <c r="D13" s="7">
        <f t="shared" si="0"/>
        <v>4575</v>
      </c>
      <c r="E13" s="7">
        <f t="shared" si="0"/>
        <v>187597.91999999998</v>
      </c>
      <c r="F13" s="7">
        <f t="shared" si="0"/>
        <v>183000</v>
      </c>
      <c r="G13" s="7">
        <f t="shared" si="0"/>
        <v>4597.9199999999983</v>
      </c>
    </row>
    <row r="16" spans="1:7" ht="24.95" customHeight="1" x14ac:dyDescent="0.25">
      <c r="A16" s="12" t="s">
        <v>12</v>
      </c>
      <c r="B16" s="11"/>
      <c r="C16" s="11"/>
      <c r="D16" s="11"/>
      <c r="E16" s="11"/>
      <c r="F16" s="11"/>
      <c r="G16" s="11"/>
    </row>
    <row r="17" spans="1:7" ht="27.95" customHeight="1" x14ac:dyDescent="0.25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  <c r="F17" s="1" t="s">
        <v>9</v>
      </c>
      <c r="G17" s="1" t="s">
        <v>10</v>
      </c>
    </row>
    <row r="18" spans="1:7" ht="20.100000000000001" customHeight="1" x14ac:dyDescent="0.25">
      <c r="A18" s="2">
        <v>1</v>
      </c>
      <c r="B18" s="3">
        <f>C5</f>
        <v>45750</v>
      </c>
      <c r="C18" s="3">
        <f>1225.72*12</f>
        <v>14708.64</v>
      </c>
      <c r="D18" s="3">
        <f>E5/30*20</f>
        <v>2541.6666666666665</v>
      </c>
      <c r="E18" s="3">
        <f>SUM(B18:D18)</f>
        <v>63000.306666666664</v>
      </c>
      <c r="F18" s="3">
        <f>A5</f>
        <v>61000</v>
      </c>
      <c r="G18" s="3">
        <f>E18-F18</f>
        <v>2000.3066666666637</v>
      </c>
    </row>
    <row r="19" spans="1:7" ht="20.100000000000001" customHeight="1" x14ac:dyDescent="0.25">
      <c r="A19" s="4">
        <v>2</v>
      </c>
      <c r="B19" s="5">
        <f>C5</f>
        <v>45750</v>
      </c>
      <c r="C19" s="5">
        <f>1225.72*12</f>
        <v>14708.64</v>
      </c>
      <c r="D19" s="5">
        <f>E5/30*20</f>
        <v>2541.6666666666665</v>
      </c>
      <c r="E19" s="5">
        <f>SUM(B19:D19)</f>
        <v>63000.306666666664</v>
      </c>
      <c r="F19" s="5">
        <f>A5</f>
        <v>61000</v>
      </c>
      <c r="G19" s="5">
        <f>E19-F19</f>
        <v>2000.3066666666637</v>
      </c>
    </row>
    <row r="20" spans="1:7" ht="20.100000000000001" customHeight="1" x14ac:dyDescent="0.25">
      <c r="A20" s="2">
        <v>3</v>
      </c>
      <c r="B20" s="3">
        <f>C5</f>
        <v>45750</v>
      </c>
      <c r="C20" s="3">
        <f>1225.72*12</f>
        <v>14708.64</v>
      </c>
      <c r="D20" s="3">
        <f>E5/30*20</f>
        <v>2541.6666666666665</v>
      </c>
      <c r="E20" s="3">
        <f>SUM(B20:D20)</f>
        <v>63000.306666666664</v>
      </c>
      <c r="F20" s="3">
        <f>A5</f>
        <v>61000</v>
      </c>
      <c r="G20" s="3">
        <f>E20-F20</f>
        <v>2000.3066666666637</v>
      </c>
    </row>
    <row r="21" spans="1:7" ht="21.95" customHeight="1" x14ac:dyDescent="0.25">
      <c r="A21" s="6" t="s">
        <v>13</v>
      </c>
      <c r="B21" s="7">
        <f t="shared" ref="B21:G21" si="1">SUM(B18:B20)</f>
        <v>137250</v>
      </c>
      <c r="C21" s="7">
        <f t="shared" si="1"/>
        <v>44125.919999999998</v>
      </c>
      <c r="D21" s="7">
        <f t="shared" si="1"/>
        <v>7625</v>
      </c>
      <c r="E21" s="7">
        <f t="shared" si="1"/>
        <v>189000.91999999998</v>
      </c>
      <c r="F21" s="7">
        <f t="shared" si="1"/>
        <v>183000</v>
      </c>
      <c r="G21" s="7">
        <f t="shared" si="1"/>
        <v>6000.919999999991</v>
      </c>
    </row>
  </sheetData>
  <mergeCells count="10">
    <mergeCell ref="A16:G16"/>
    <mergeCell ref="C4:D4"/>
    <mergeCell ref="A4:B4"/>
    <mergeCell ref="A1:G1"/>
    <mergeCell ref="A8:G8"/>
    <mergeCell ref="E5:G5"/>
    <mergeCell ref="C5:D5"/>
    <mergeCell ref="A5:B5"/>
    <mergeCell ref="A2:G2"/>
    <mergeCell ref="E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costes EMGENT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Cremades Cremades, Gloria</cp:lastModifiedBy>
  <dcterms:created xsi:type="dcterms:W3CDTF">2026-11-02T18:37:24Z</dcterms:created>
  <dcterms:modified xsi:type="dcterms:W3CDTF">2026-11-02T18:38:43Z</dcterms:modified>
</cp:coreProperties>
</file>